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2" i="1"/>
  <c r="D38" i="1"/>
  <c r="D16" i="1"/>
  <c r="C16" i="1"/>
  <c r="C31" i="1"/>
  <c r="D31" i="1" s="1"/>
  <c r="C48" i="1"/>
  <c r="C57" i="1" s="1"/>
  <c r="C42" i="1"/>
  <c r="D48" i="1" l="1"/>
  <c r="B57" i="1"/>
  <c r="C54" i="1"/>
  <c r="C52" i="1"/>
  <c r="C50" i="1" s="1"/>
  <c r="C51" i="1"/>
  <c r="B31" i="1"/>
  <c r="D57" i="1" l="1"/>
</calcChain>
</file>

<file path=xl/comments1.xml><?xml version="1.0" encoding="utf-8"?>
<comments xmlns="http://schemas.openxmlformats.org/spreadsheetml/2006/main">
  <authors>
    <author/>
  </authors>
  <commentList>
    <comment ref="C10" authorId="0">
      <text/>
    </comment>
    <comment ref="C19" authorId="0">
      <text/>
    </comment>
    <comment ref="C20" authorId="0">
      <text/>
    </comment>
    <comment ref="C22" authorId="0">
      <text/>
    </comment>
    <comment ref="C27" authorId="0">
      <text/>
    </comment>
    <comment ref="C28" authorId="0">
      <text/>
    </comment>
    <comment ref="C29" authorId="0">
      <text/>
    </comment>
    <comment ref="C30" authorId="0">
      <text/>
    </comment>
    <comment ref="C34" authorId="0">
      <text/>
    </comment>
    <comment ref="C36" authorId="0">
      <text/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>
      <text/>
    </comment>
    <comment ref="B4" authorId="0">
      <text/>
    </comment>
    <comment ref="B5" authorId="0">
      <text/>
    </comment>
    <comment ref="B6" authorId="0">
      <text/>
    </comment>
    <comment ref="B7" authorId="0">
      <text/>
    </comment>
    <comment ref="B10" authorId="0">
      <text/>
    </comment>
    <comment ref="B13" authorId="0">
      <text/>
    </comment>
    <comment ref="B14" authorId="0">
      <text/>
    </comment>
    <comment ref="B15" authorId="0">
      <text/>
    </comment>
    <comment ref="B16" authorId="0">
      <text/>
    </comment>
    <comment ref="B17" authorId="0">
      <text/>
    </comment>
    <comment ref="B18" authorId="0">
      <text/>
    </comment>
    <comment ref="B19" authorId="0">
      <text/>
    </comment>
    <comment ref="B30" authorId="0">
      <text/>
    </comment>
    <comment ref="B31" authorId="0">
      <text/>
    </comment>
    <comment ref="B34" authorId="0">
      <text/>
    </comment>
    <comment ref="B35" authorId="0">
      <text/>
    </comment>
  </commentList>
</comments>
</file>

<file path=xl/sharedStrings.xml><?xml version="1.0" encoding="utf-8"?>
<sst xmlns="http://schemas.openxmlformats.org/spreadsheetml/2006/main" count="52" uniqueCount="46">
  <si>
    <t>2016 Költsévetési terv  Városüzemeltetés</t>
  </si>
  <si>
    <t>Btto érték</t>
  </si>
  <si>
    <t>Teljesítés</t>
  </si>
  <si>
    <t>ZÖLDTERÜLET</t>
  </si>
  <si>
    <t>vegyszerbeszerzés kiadásai</t>
  </si>
  <si>
    <t>hajtó- és kenőanyag</t>
  </si>
  <si>
    <t>munkaruha</t>
  </si>
  <si>
    <t>karbantartási anyag</t>
  </si>
  <si>
    <t>egyéb készlet beszerzés</t>
  </si>
  <si>
    <t>vásárolt élelmezés</t>
  </si>
  <si>
    <t>egyéb bérleti és lízing díjak</t>
  </si>
  <si>
    <t>egyéb gép karbantartás</t>
  </si>
  <si>
    <t>biztosítási szolgáltatási díjak</t>
  </si>
  <si>
    <t>egyéb üzemeltetési, fenntartási szolg.</t>
  </si>
  <si>
    <t>Felújítások</t>
  </si>
  <si>
    <t>gépek, járművek felújítása</t>
  </si>
  <si>
    <t>ZÖLDTERÜLET ÖSSZESEN:</t>
  </si>
  <si>
    <t>KÖZTERÜLET</t>
  </si>
  <si>
    <t>hajtó- és kenőanyagok</t>
  </si>
  <si>
    <t>egyéb üzemeltetési kiadások</t>
  </si>
  <si>
    <t>karbantartási anyagok</t>
  </si>
  <si>
    <t>egyéb készlet</t>
  </si>
  <si>
    <t>gépek karbantartása</t>
  </si>
  <si>
    <t>egyéb üzemeltetési, fenntartási kiadások</t>
  </si>
  <si>
    <t>egyéb különféle dologi kiadás</t>
  </si>
  <si>
    <t>Oktatás és továbbképzés</t>
  </si>
  <si>
    <t>KÖZTERÜLET ÖSSZESEN:</t>
  </si>
  <si>
    <t>AC RAKTÁR</t>
  </si>
  <si>
    <t>villamosenergia díja</t>
  </si>
  <si>
    <t>gázenergia díja</t>
  </si>
  <si>
    <t>víz- és csatorna díja</t>
  </si>
  <si>
    <t>szemétszállítás</t>
  </si>
  <si>
    <t>AC RAKTÁR ÖSSZESEN:</t>
  </si>
  <si>
    <t>SPORTPÁLYA</t>
  </si>
  <si>
    <t>üzemanyag</t>
  </si>
  <si>
    <t>SPORTPÁLYA ÖSSZESEN:</t>
  </si>
  <si>
    <t>VÁROSÜZEMELTETÉSI FELADATOK</t>
  </si>
  <si>
    <t>hajtó és kenőanyag</t>
  </si>
  <si>
    <t>VÁROSÜZEMLETÉSI FELADATOK ÖSSZESEN</t>
  </si>
  <si>
    <t>Bér + járulékai</t>
  </si>
  <si>
    <t>Erzsébet út. + járulékai</t>
  </si>
  <si>
    <t>Jubileumi jutalom+ járulékai 2fő</t>
  </si>
  <si>
    <t>Távolsági bérlet hozzájárulás</t>
  </si>
  <si>
    <t>Gk átalány</t>
  </si>
  <si>
    <t>Rehab hozzájárulás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</si>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</sst>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Ft&quot;;[Red]\-#,##0&quot; Ft&quot;"/>
    <numFmt numFmtId="165" formatCode="#,##0\ [$Ft-40E];[Red]\-#,##0\ [$Ft-40E]"/>
  </numFmts>
  <fonts count="10">
    <font>
      <sz val="10"/>
      <name val="Arial"/>
      <family val="2"/>
      <charset val="238"/>
    </font>
    <font>
      <sz val="11"/>
      <color rgb="FF000000"/>
      <name val="Mang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/>
    <xf numFmtId="164" fontId="2" fillId="0" borderId="1" xfId="1" applyNumberFormat="1" applyFont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2" fillId="0" borderId="0" xfId="1" applyNumberFormat="1" applyFont="1"/>
    <xf numFmtId="164" fontId="2" fillId="2" borderId="1" xfId="1" applyNumberFormat="1" applyFont="1" applyFill="1" applyBorder="1"/>
    <xf numFmtId="0" fontId="5" fillId="0" borderId="0" xfId="1" applyFont="1"/>
    <xf numFmtId="164" fontId="5" fillId="3" borderId="0" xfId="1" applyNumberFormat="1" applyFont="1" applyFill="1"/>
    <xf numFmtId="165" fontId="2" fillId="0" borderId="0" xfId="1" applyNumberFormat="1" applyFont="1"/>
    <xf numFmtId="0" fontId="4" fillId="0" borderId="0" xfId="1" applyFont="1"/>
    <xf numFmtId="0" fontId="6" fillId="0" borderId="0" xfId="0" applyFont="1"/>
    <xf numFmtId="0" fontId="3" fillId="0" borderId="0" xfId="1" applyFont="1"/>
    <xf numFmtId="0" fontId="7" fillId="0" borderId="0" xfId="1" applyFont="1"/>
    <xf numFmtId="0" fontId="9" fillId="0" borderId="0" xfId="1" applyNumberFormat="1" applyFont="1"/>
    <xf numFmtId="0" fontId="8" fillId="0" borderId="0" xfId="1" applyFont="1"/>
    <xf numFmtId="0" fontId="2" fillId="4" borderId="1" xfId="1" applyFont="1" applyFill="1" applyBorder="1"/>
    <xf numFmtId="0" fontId="2" fillId="5" borderId="1" xfId="1" applyFont="1" applyFill="1" applyBorder="1"/>
    <xf numFmtId="10" fontId="2" fillId="0" borderId="0" xfId="1" applyNumberFormat="1" applyFont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/>
    <xf numFmtId="165" fontId="4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0" fontId="2" fillId="0" borderId="0" xfId="1" applyFont="1" applyBorder="1" applyAlignment="1">
      <alignment wrapText="1"/>
    </xf>
    <xf numFmtId="10" fontId="4" fillId="0" borderId="0" xfId="1" applyNumberFormat="1" applyFont="1" applyBorder="1"/>
  </cellXfs>
  <cellStyles count="2"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3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3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3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3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3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5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5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5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4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3" name="AutoShape 29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4" name="AutoShape 28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5" name="AutoShape 27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6" name="AutoShape 26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8" name="AutoShape 24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20" name="AutoShape 22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21" name="AutoShape 21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142875</xdr:rowOff>
    </xdr:to>
    <xdr:sp macro="" textlink="">
      <xdr:nvSpPr>
        <xdr:cNvPr id="22" name="AutoShape 20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7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7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7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7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7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6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6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6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6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6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9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8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1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5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7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1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" name="AutoShape 5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1" name="AutoShape 4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2" name="AutoShape 4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3" name="AutoShape 4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4" name="AutoShape 4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5" name="AutoShape 4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6" name="AutoShape 4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7" name="AutoShape 4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8" name="AutoShape 4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9" name="AutoShape 4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30" name="AutoShape 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31" name="AutoShape 3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48" name="AutoShape 3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49" name="AutoShape 3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1" name="AutoShape 3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3" name="AutoShape 3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114300</xdr:colOff>
      <xdr:row>49</xdr:row>
      <xdr:rowOff>0</xdr:rowOff>
    </xdr:to>
    <xdr:sp macro="" textlink="">
      <xdr:nvSpPr>
        <xdr:cNvPr id="2055" name="AutoShape 3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59"/>
  <sheetViews>
    <sheetView tabSelected="1" topLeftCell="A43" zoomScaleNormal="100" zoomScalePageLayoutView="60" workbookViewId="0">
      <selection activeCell="E59" sqref="E59"/>
    </sheetView>
  </sheetViews>
  <sheetFormatPr defaultRowHeight="15"/>
  <cols>
    <col min="1" max="1" width="47.7109375" style="1"/>
    <col min="2" max="2" width="22" style="1"/>
    <col min="3" max="3" width="17.5703125" style="1" customWidth="1"/>
    <col min="4" max="4" width="10.28515625" style="1"/>
    <col min="5" max="5" width="13.42578125" style="1" bestFit="1" customWidth="1"/>
    <col min="6" max="257" width="10.28515625" style="1"/>
    <col min="258" max="1025" width="8.5703125"/>
  </cols>
  <sheetData>
    <row r="1" spans="1:4" ht="57.75" customHeight="1">
      <c r="A1" s="23" t="s">
        <v>0</v>
      </c>
      <c r="B1" s="23"/>
    </row>
    <row r="2" spans="1:4" ht="21">
      <c r="A2" s="2"/>
      <c r="B2" s="3" t="s">
        <v>1</v>
      </c>
      <c r="C2" s="3" t="s">
        <v>2</v>
      </c>
    </row>
    <row r="3" spans="1:4">
      <c r="A3" s="4" t="s">
        <v>3</v>
      </c>
      <c r="B3" s="5"/>
      <c r="C3" s="5"/>
    </row>
    <row r="4" spans="1:4">
      <c r="A4" s="5" t="s">
        <v>4</v>
      </c>
      <c r="B4" s="6">
        <v>97798</v>
      </c>
      <c r="C4" s="20">
        <v>59200</v>
      </c>
    </row>
    <row r="5" spans="1:4">
      <c r="A5" s="5" t="s">
        <v>5</v>
      </c>
      <c r="B5" s="6">
        <v>1528217</v>
      </c>
      <c r="C5" s="20">
        <v>810185</v>
      </c>
    </row>
    <row r="6" spans="1:4">
      <c r="A6" s="5" t="s">
        <v>6</v>
      </c>
      <c r="B6" s="6">
        <v>15598</v>
      </c>
      <c r="C6" s="20"/>
    </row>
    <row r="7" spans="1:4">
      <c r="A7" s="5" t="s">
        <v>7</v>
      </c>
      <c r="B7" s="6">
        <v>484989</v>
      </c>
      <c r="C7" s="20">
        <v>334606</v>
      </c>
    </row>
    <row r="8" spans="1:4">
      <c r="A8" s="5" t="s">
        <v>8</v>
      </c>
      <c r="B8" s="6">
        <v>484125</v>
      </c>
      <c r="C8" s="20">
        <v>277633</v>
      </c>
    </row>
    <row r="9" spans="1:4">
      <c r="A9" s="5" t="s">
        <v>9</v>
      </c>
      <c r="B9" s="6">
        <v>57607</v>
      </c>
      <c r="C9" s="20">
        <v>29106</v>
      </c>
    </row>
    <row r="10" spans="1:4">
      <c r="A10" s="5" t="s">
        <v>10</v>
      </c>
      <c r="B10" s="6">
        <v>121679</v>
      </c>
      <c r="C10" s="20">
        <v>35814</v>
      </c>
    </row>
    <row r="11" spans="1:4">
      <c r="A11" s="5" t="s">
        <v>11</v>
      </c>
      <c r="B11" s="6">
        <v>246688</v>
      </c>
      <c r="C11" s="20">
        <v>263320</v>
      </c>
    </row>
    <row r="12" spans="1:4">
      <c r="A12" s="5" t="s">
        <v>12</v>
      </c>
      <c r="B12" s="6">
        <v>109801</v>
      </c>
      <c r="C12" s="20">
        <v>102308</v>
      </c>
    </row>
    <row r="13" spans="1:4">
      <c r="A13" s="5" t="s">
        <v>13</v>
      </c>
      <c r="B13" s="6">
        <v>342005</v>
      </c>
      <c r="C13" s="5"/>
    </row>
    <row r="14" spans="1:4">
      <c r="A14" s="5" t="s">
        <v>14</v>
      </c>
      <c r="B14" s="5"/>
      <c r="C14" s="5"/>
    </row>
    <row r="15" spans="1:4">
      <c r="A15" s="5" t="s">
        <v>15</v>
      </c>
      <c r="B15" s="6">
        <v>588910</v>
      </c>
      <c r="C15" s="20">
        <v>344660</v>
      </c>
    </row>
    <row r="16" spans="1:4">
      <c r="A16" s="4" t="s">
        <v>16</v>
      </c>
      <c r="B16" s="7">
        <v>4077417</v>
      </c>
      <c r="C16" s="21">
        <f>SUM(C4:C15)</f>
        <v>2256832</v>
      </c>
      <c r="D16" s="22">
        <f>C16/B16</f>
        <v>0.55349550953459015</v>
      </c>
    </row>
    <row r="17" spans="1:5">
      <c r="A17" s="4"/>
      <c r="B17" s="8"/>
      <c r="C17" s="5"/>
    </row>
    <row r="18" spans="1:5">
      <c r="A18" s="4" t="s">
        <v>17</v>
      </c>
      <c r="B18" s="5"/>
      <c r="C18" s="5"/>
    </row>
    <row r="19" spans="1:5">
      <c r="A19" s="5" t="s">
        <v>18</v>
      </c>
      <c r="B19" s="6">
        <v>2399994</v>
      </c>
      <c r="C19" s="20">
        <v>506104</v>
      </c>
    </row>
    <row r="20" spans="1:5">
      <c r="A20" s="5" t="s">
        <v>6</v>
      </c>
      <c r="B20" s="6">
        <v>390708</v>
      </c>
      <c r="C20" s="20">
        <v>114534</v>
      </c>
    </row>
    <row r="21" spans="1:5">
      <c r="A21" s="5" t="s">
        <v>19</v>
      </c>
      <c r="B21" s="6">
        <v>816440</v>
      </c>
      <c r="C21" s="20">
        <v>363240</v>
      </c>
    </row>
    <row r="22" spans="1:5">
      <c r="A22" s="5" t="s">
        <v>20</v>
      </c>
      <c r="B22" s="6">
        <v>936355</v>
      </c>
      <c r="C22" s="20">
        <v>544320</v>
      </c>
    </row>
    <row r="23" spans="1:5">
      <c r="A23" s="5" t="s">
        <v>21</v>
      </c>
      <c r="B23" s="6">
        <v>625287</v>
      </c>
      <c r="C23" s="20">
        <v>225533</v>
      </c>
    </row>
    <row r="24" spans="1:5">
      <c r="A24" s="5" t="s">
        <v>10</v>
      </c>
      <c r="B24" s="6">
        <v>18719</v>
      </c>
      <c r="C24" s="20">
        <v>0</v>
      </c>
    </row>
    <row r="25" spans="1:5">
      <c r="A25" s="5" t="s">
        <v>22</v>
      </c>
      <c r="B25" s="6">
        <v>412099</v>
      </c>
      <c r="C25" s="20">
        <v>369899</v>
      </c>
    </row>
    <row r="26" spans="1:5">
      <c r="A26" s="5" t="s">
        <v>12</v>
      </c>
      <c r="B26" s="6">
        <v>196966</v>
      </c>
      <c r="C26" s="20">
        <v>102308</v>
      </c>
    </row>
    <row r="27" spans="1:5">
      <c r="A27" s="5" t="s">
        <v>23</v>
      </c>
      <c r="B27" s="6">
        <v>360883</v>
      </c>
      <c r="C27" s="20">
        <v>192773</v>
      </c>
    </row>
    <row r="28" spans="1:5">
      <c r="A28" s="5" t="s">
        <v>24</v>
      </c>
      <c r="B28" s="6">
        <v>140185</v>
      </c>
      <c r="C28" s="20">
        <v>103463</v>
      </c>
    </row>
    <row r="29" spans="1:5">
      <c r="A29" s="5" t="s">
        <v>15</v>
      </c>
      <c r="B29" s="6">
        <v>1075542</v>
      </c>
      <c r="C29" s="20">
        <v>968660</v>
      </c>
      <c r="E29" s="9"/>
    </row>
    <row r="30" spans="1:5">
      <c r="A30" s="5" t="s">
        <v>25</v>
      </c>
      <c r="B30" s="6">
        <v>0</v>
      </c>
      <c r="C30" s="5"/>
      <c r="E30" s="9"/>
    </row>
    <row r="31" spans="1:5">
      <c r="A31" s="4" t="s">
        <v>26</v>
      </c>
      <c r="B31" s="7">
        <f>SUM(B19:B29)</f>
        <v>7373178</v>
      </c>
      <c r="C31" s="21">
        <f>SUM(C19:C30)</f>
        <v>3490834</v>
      </c>
      <c r="D31" s="22">
        <f>C31/B31</f>
        <v>0.47345039004890427</v>
      </c>
    </row>
    <row r="32" spans="1:5">
      <c r="A32" s="4"/>
      <c r="B32" s="8"/>
      <c r="C32" s="5"/>
    </row>
    <row r="33" spans="1:4">
      <c r="A33" s="4" t="s">
        <v>27</v>
      </c>
      <c r="B33" s="5"/>
      <c r="C33" s="5"/>
    </row>
    <row r="34" spans="1:4">
      <c r="A34" s="5" t="s">
        <v>28</v>
      </c>
      <c r="B34" s="6">
        <v>203652</v>
      </c>
      <c r="C34" s="20"/>
    </row>
    <row r="35" spans="1:4">
      <c r="A35" s="5" t="s">
        <v>29</v>
      </c>
      <c r="B35" s="6">
        <v>286971</v>
      </c>
      <c r="C35" s="20"/>
    </row>
    <row r="36" spans="1:4">
      <c r="A36" s="5" t="s">
        <v>30</v>
      </c>
      <c r="B36" s="6">
        <v>129616</v>
      </c>
      <c r="C36" s="20"/>
    </row>
    <row r="37" spans="1:4">
      <c r="A37" s="5" t="s">
        <v>31</v>
      </c>
      <c r="B37" s="6">
        <v>380314</v>
      </c>
      <c r="C37" s="20"/>
    </row>
    <row r="38" spans="1:4">
      <c r="A38" s="4" t="s">
        <v>32</v>
      </c>
      <c r="B38" s="7">
        <v>1000553</v>
      </c>
      <c r="C38" s="21">
        <v>384245</v>
      </c>
      <c r="D38" s="22">
        <f>C38/B38</f>
        <v>0.38403262995563453</v>
      </c>
    </row>
    <row r="39" spans="1:4">
      <c r="A39" s="4"/>
      <c r="B39" s="8"/>
      <c r="C39" s="5"/>
    </row>
    <row r="40" spans="1:4">
      <c r="A40" s="4" t="s">
        <v>33</v>
      </c>
      <c r="B40" s="5"/>
      <c r="C40" s="5"/>
    </row>
    <row r="41" spans="1:4">
      <c r="A41" s="5" t="s">
        <v>34</v>
      </c>
      <c r="B41" s="6">
        <v>354575</v>
      </c>
      <c r="C41" s="20">
        <v>116400</v>
      </c>
    </row>
    <row r="42" spans="1:4">
      <c r="A42" s="4" t="s">
        <v>35</v>
      </c>
      <c r="B42" s="7">
        <v>354575</v>
      </c>
      <c r="C42" s="21">
        <f>SUM(C41)</f>
        <v>116400</v>
      </c>
      <c r="D42" s="22">
        <f>C42/B42</f>
        <v>0.32828033561305786</v>
      </c>
    </row>
    <row r="43" spans="1:4">
      <c r="A43" s="4"/>
      <c r="B43" s="8"/>
      <c r="C43" s="5"/>
    </row>
    <row r="44" spans="1:4">
      <c r="A44" s="4" t="s">
        <v>36</v>
      </c>
      <c r="B44" s="5"/>
      <c r="C44" s="5"/>
    </row>
    <row r="45" spans="1:4">
      <c r="A45" s="5" t="s">
        <v>37</v>
      </c>
      <c r="B45" s="6">
        <v>360023</v>
      </c>
      <c r="C45" s="20">
        <v>1004950</v>
      </c>
    </row>
    <row r="46" spans="1:4">
      <c r="A46" s="5" t="s">
        <v>20</v>
      </c>
      <c r="B46" s="6">
        <v>12591</v>
      </c>
      <c r="C46" s="20">
        <v>52234</v>
      </c>
    </row>
    <row r="47" spans="1:4">
      <c r="A47" s="5" t="s">
        <v>22</v>
      </c>
      <c r="B47" s="6">
        <v>45463</v>
      </c>
      <c r="C47" s="20">
        <v>823676</v>
      </c>
    </row>
    <row r="48" spans="1:4">
      <c r="A48" s="4" t="s">
        <v>38</v>
      </c>
      <c r="B48" s="7">
        <v>418077</v>
      </c>
      <c r="C48" s="21">
        <f>SUM(C45:C47)</f>
        <v>1880860</v>
      </c>
      <c r="D48" s="22">
        <f>C48/B48</f>
        <v>4.4988363387605634</v>
      </c>
    </row>
    <row r="49" spans="1:5">
      <c r="A49" s="5"/>
      <c r="B49" s="5"/>
      <c r="C49" s="5"/>
    </row>
    <row r="50" spans="1:5">
      <c r="A50" s="4" t="s">
        <v>39</v>
      </c>
      <c r="B50" s="10">
        <v>43575000</v>
      </c>
      <c r="C50" s="21">
        <f>18756790+236976+4077777+50000-C52</f>
        <v>22749687</v>
      </c>
      <c r="D50" s="22">
        <f t="shared" ref="D50:D55" si="0">C50/B50</f>
        <v>0.52208117039586921</v>
      </c>
    </row>
    <row r="51" spans="1:5">
      <c r="A51" s="4" t="s">
        <v>40</v>
      </c>
      <c r="B51" s="10">
        <v>2600000</v>
      </c>
      <c r="C51" s="21">
        <f>1346400+286828+240330</f>
        <v>1873558</v>
      </c>
      <c r="D51" s="22">
        <f t="shared" si="0"/>
        <v>0.72059923076923071</v>
      </c>
    </row>
    <row r="52" spans="1:5">
      <c r="A52" s="4" t="s">
        <v>41</v>
      </c>
      <c r="B52" s="10">
        <v>774700</v>
      </c>
      <c r="C52" s="21">
        <f>292800+(292800*0.27)</f>
        <v>371856</v>
      </c>
      <c r="D52" s="22">
        <f t="shared" si="0"/>
        <v>0.48</v>
      </c>
    </row>
    <row r="53" spans="1:5">
      <c r="A53" s="4" t="s">
        <v>42</v>
      </c>
      <c r="B53" s="10">
        <v>72000</v>
      </c>
      <c r="C53" s="21">
        <v>48676</v>
      </c>
      <c r="D53" s="22">
        <f t="shared" si="0"/>
        <v>0.67605555555555552</v>
      </c>
    </row>
    <row r="54" spans="1:5">
      <c r="A54" s="4" t="s">
        <v>43</v>
      </c>
      <c r="B54" s="10">
        <v>561000</v>
      </c>
      <c r="C54" s="21">
        <f>362040</f>
        <v>362040</v>
      </c>
      <c r="D54" s="22">
        <f t="shared" si="0"/>
        <v>0.64534759358288774</v>
      </c>
    </row>
    <row r="55" spans="1:5">
      <c r="A55" s="4" t="s">
        <v>44</v>
      </c>
      <c r="B55" s="10">
        <v>964500</v>
      </c>
      <c r="C55" s="21">
        <v>0</v>
      </c>
      <c r="D55" s="22">
        <f t="shared" si="0"/>
        <v>0</v>
      </c>
    </row>
    <row r="57" spans="1:5" ht="21">
      <c r="A57" s="11" t="s">
        <v>45</v>
      </c>
      <c r="B57" s="12">
        <f>SUM(B16,B31,B38,B42,B48,B50:B55)</f>
        <v>61771000</v>
      </c>
      <c r="C57" s="16">
        <f>SUM(C48:C55,C42,C38,C31,C16)</f>
        <v>33534988</v>
      </c>
      <c r="D57" s="22">
        <f>C57/B57</f>
        <v>0.5428921014715643</v>
      </c>
    </row>
    <row r="59" spans="1:5" ht="26.25">
      <c r="C59" s="18"/>
      <c r="D59" s="17"/>
      <c r="E59" s="19"/>
    </row>
  </sheetData>
  <mergeCells count="1">
    <mergeCell ref="A1:B1"/>
  </mergeCells>
  <printOptions horizontalCentered="1" verticalCentered="1"/>
  <pageMargins left="0.70866141732283472" right="0.70866141732283472" top="0.55118110236220474" bottom="0.55118110236220474" header="0.51181102362204722" footer="0.31496062992125984"/>
  <pageSetup paperSize="9" scale="80" firstPageNumber="0" orientation="portrait" r:id="rId1"/>
  <headerFooter>
    <oddFooter>&amp;L&amp;"Calibri,Általános"&amp;11 3. melléklet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58"/>
  <sheetViews>
    <sheetView topLeftCell="A25" zoomScaleNormal="100" zoomScalePageLayoutView="60" workbookViewId="0">
      <selection activeCell="B6" sqref="B6"/>
    </sheetView>
  </sheetViews>
  <sheetFormatPr defaultRowHeight="15"/>
  <cols>
    <col min="1" max="1" width="51.5703125" style="1"/>
    <col min="2" max="2" width="17.5703125" style="13"/>
    <col min="3" max="257" width="10.28515625" style="1"/>
    <col min="258" max="1025" width="8.5703125"/>
  </cols>
  <sheetData>
    <row r="1" spans="1:257">
      <c r="A1" s="24"/>
      <c r="B1" s="25"/>
    </row>
    <row r="2" spans="1:257">
      <c r="A2" s="24"/>
      <c r="B2" s="25"/>
    </row>
    <row r="3" spans="1:257">
      <c r="A3" s="26"/>
      <c r="B3" s="27"/>
    </row>
    <row r="4" spans="1:257">
      <c r="A4" s="26"/>
      <c r="B4" s="27"/>
    </row>
    <row r="5" spans="1:257">
      <c r="A5" s="26"/>
      <c r="B5" s="27"/>
    </row>
    <row r="6" spans="1:257">
      <c r="A6" s="26"/>
      <c r="B6" s="27"/>
    </row>
    <row r="7" spans="1:257">
      <c r="A7" s="26"/>
      <c r="B7" s="27"/>
    </row>
    <row r="8" spans="1:257">
      <c r="A8" s="26"/>
      <c r="B8" s="27"/>
    </row>
    <row r="9" spans="1:257">
      <c r="A9" s="26"/>
      <c r="B9" s="27"/>
    </row>
    <row r="10" spans="1:257">
      <c r="A10" s="26"/>
      <c r="B10" s="27"/>
    </row>
    <row r="11" spans="1:257" s="15" customFormat="1">
      <c r="A11" s="24"/>
      <c r="B11" s="2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57">
      <c r="A12" s="26"/>
      <c r="B12" s="27"/>
    </row>
    <row r="13" spans="1:257">
      <c r="A13" s="26"/>
      <c r="B13" s="27"/>
    </row>
    <row r="14" spans="1:257">
      <c r="A14" s="26"/>
      <c r="B14" s="27"/>
    </row>
    <row r="15" spans="1:257">
      <c r="A15" s="26"/>
      <c r="B15" s="27"/>
    </row>
    <row r="16" spans="1:257">
      <c r="A16" s="26"/>
      <c r="B16" s="27"/>
    </row>
    <row r="17" spans="1:257">
      <c r="A17" s="26"/>
      <c r="B17" s="27"/>
    </row>
    <row r="18" spans="1:257">
      <c r="A18" s="28"/>
      <c r="B18" s="27"/>
    </row>
    <row r="19" spans="1:257">
      <c r="A19" s="26"/>
      <c r="B19" s="27"/>
    </row>
    <row r="20" spans="1:257">
      <c r="A20" s="26"/>
      <c r="B20" s="27"/>
    </row>
    <row r="21" spans="1:257">
      <c r="A21" s="26"/>
      <c r="B21" s="27"/>
    </row>
    <row r="22" spans="1:257" s="15" customFormat="1">
      <c r="A22" s="24"/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>
      <c r="A23" s="26"/>
      <c r="B23" s="27"/>
    </row>
    <row r="24" spans="1:257">
      <c r="A24" s="26"/>
      <c r="B24" s="27"/>
    </row>
    <row r="25" spans="1:257">
      <c r="A25" s="26"/>
      <c r="B25" s="27"/>
    </row>
    <row r="26" spans="1:257">
      <c r="A26" s="26"/>
      <c r="B26" s="27"/>
    </row>
    <row r="27" spans="1:257">
      <c r="A27" s="26"/>
      <c r="B27" s="27"/>
    </row>
    <row r="28" spans="1:257">
      <c r="A28" s="24"/>
      <c r="B28" s="25"/>
    </row>
    <row r="29" spans="1:257">
      <c r="A29" s="26"/>
      <c r="B29" s="27"/>
    </row>
    <row r="30" spans="1:257">
      <c r="A30" s="28"/>
      <c r="B30" s="27"/>
    </row>
    <row r="31" spans="1:257">
      <c r="A31" s="26"/>
      <c r="B31" s="27"/>
    </row>
    <row r="32" spans="1:257">
      <c r="A32" s="26"/>
      <c r="B32" s="27"/>
    </row>
    <row r="33" spans="1:257">
      <c r="A33" s="26"/>
      <c r="B33" s="27"/>
    </row>
    <row r="34" spans="1:257">
      <c r="A34" s="26"/>
      <c r="B34" s="27"/>
    </row>
    <row r="35" spans="1:257">
      <c r="A35" s="26"/>
      <c r="B35" s="27"/>
    </row>
    <row r="36" spans="1:257">
      <c r="A36" s="26"/>
      <c r="B36" s="27"/>
    </row>
    <row r="37" spans="1:257" s="15" customFormat="1">
      <c r="A37" s="24"/>
      <c r="B37" s="2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>
      <c r="A38" s="26"/>
      <c r="B38" s="27"/>
    </row>
    <row r="39" spans="1:257" s="15" customFormat="1">
      <c r="A39" s="24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>
      <c r="A40" s="26"/>
      <c r="B40" s="27"/>
    </row>
    <row r="41" spans="1:257">
      <c r="A41" s="26"/>
      <c r="B41" s="27"/>
    </row>
    <row r="42" spans="1:257">
      <c r="A42" s="26"/>
      <c r="B42" s="27"/>
    </row>
    <row r="43" spans="1:257">
      <c r="A43" s="26"/>
      <c r="B43" s="27"/>
    </row>
    <row r="44" spans="1:257" s="15" customFormat="1">
      <c r="A44" s="24"/>
      <c r="B44" s="2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>
      <c r="A45" s="26"/>
      <c r="B45" s="27"/>
    </row>
    <row r="46" spans="1:257" s="15" customFormat="1">
      <c r="A46" s="24"/>
      <c r="B46" s="2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>
      <c r="A47" s="26"/>
      <c r="B47" s="27"/>
    </row>
    <row r="48" spans="1:257">
      <c r="A48" s="24"/>
      <c r="B48" s="25"/>
    </row>
    <row r="49" spans="1:257">
      <c r="A49" s="24"/>
      <c r="B49" s="29"/>
    </row>
    <row r="50" spans="1:257">
      <c r="A50" s="26"/>
      <c r="B50" s="27"/>
    </row>
    <row r="51" spans="1:257">
      <c r="A51" s="26"/>
      <c r="B51" s="27"/>
    </row>
    <row r="52" spans="1:257">
      <c r="A52" s="26"/>
      <c r="B52" s="27"/>
    </row>
    <row r="53" spans="1:257">
      <c r="A53" s="26"/>
      <c r="B53" s="27"/>
    </row>
    <row r="54" spans="1:257">
      <c r="A54" s="26"/>
      <c r="B54" s="27"/>
    </row>
    <row r="55" spans="1:257">
      <c r="A55" s="26"/>
      <c r="B55" s="27"/>
    </row>
    <row r="56" spans="1:257" s="15" customFormat="1">
      <c r="A56" s="24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</row>
    <row r="57" spans="1:257">
      <c r="A57" s="26"/>
      <c r="B57" s="27"/>
    </row>
    <row r="58" spans="1:257">
      <c r="A58" s="24"/>
      <c r="B58" s="2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5"/>
  <cols>
    <col min="1" max="257" width="10.28515625" style="1"/>
    <col min="258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2016-09-21T06:32:29Z</cp:lastPrinted>
  <dcterms:created xsi:type="dcterms:W3CDTF">2016-09-21T06:02:19Z</dcterms:created>
  <dcterms:modified xsi:type="dcterms:W3CDTF">2016-09-23T05:49:41Z</dcterms:modified>
</cp:coreProperties>
</file>